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<sst xmlns="http://schemas.openxmlformats.org/spreadsheetml/2006/main" count="37" uniqueCount="37">
  <si>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score E</t>
  </si>
  <si>
    <t>score H</t>
  </si>
  <si>
    <t>score P</t>
  </si>
  <si>
    <t>score R</t>
  </si>
  <si>
    <t>gem E</t>
  </si>
  <si>
    <t>gem H</t>
  </si>
  <si>
    <t>gem P</t>
  </si>
  <si>
    <t>gem R</t>
  </si>
  <si>
    <t>locatie</t>
  </si>
  <si>
    <t>bij Hans</t>
  </si>
  <si>
    <t>bij Peter</t>
  </si>
  <si>
    <t>bij Rik</t>
  </si>
  <si>
    <t>bij  Emiel</t>
  </si>
  <si>
    <t>gem. Emiel</t>
  </si>
  <si>
    <t>gem. Hans</t>
  </si>
  <si>
    <t>gem. Peter</t>
  </si>
  <si>
    <t>gem Rik</t>
  </si>
  <si>
    <t>20100914 H</t>
  </si>
  <si>
    <t>20100930 E</t>
  </si>
  <si>
    <t>20101027 P</t>
  </si>
  <si>
    <t>20101109 H</t>
  </si>
  <si>
    <t>20101124 E</t>
  </si>
  <si>
    <t>20101207 R</t>
  </si>
  <si>
    <t>20101222 P</t>
  </si>
  <si>
    <t>20101119 H</t>
  </si>
  <si>
    <t>20110201 E</t>
  </si>
  <si>
    <t>20110316 H</t>
  </si>
  <si>
    <t>20110413 R</t>
  </si>
  <si>
    <t>20110428 P</t>
  </si>
  <si>
    <t>20110511 H</t>
  </si>
  <si>
    <t>20110525 E</t>
  </si>
  <si>
    <t>20110606 R</t>
  </si>
  <si>
    <t>20110??? E</t>
  </si>
  <si>
    <t>20110303 P</t>
  </si>
  <si>
    <t>verband tussen score en locatie waar gespeeld wordt</t>
  </si>
  <si>
    <t>20110224 R</t>
  </si>
  <si>
    <t>Trend-analyse bridgeuitslagen 2010-2011 na wedstrijd 20110303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</si>
</sst>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39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0" fillId="0" borderId="0" xfId="0" applyFill="1" applyAlignment="1">
      <alignment/>
    </xf>
    <xf numFmtId="2" fontId="4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 quotePrefix="1">
      <alignment/>
    </xf>
    <xf numFmtId="0" fontId="42" fillId="0" borderId="0" xfId="0" applyFont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left"/>
    </xf>
    <xf numFmtId="0" fontId="4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gemiddelde Emiel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075"/>
          <c:w val="0.663"/>
          <c:h val="0.82875"/>
        </c:manualLayout>
      </c:layout>
      <c:lineChart>
        <c:grouping val="standard"/>
        <c:varyColors val="0"/>
        <c:ser>
          <c:idx val="0"/>
          <c:order val="0"/>
          <c:tx>
            <c:v>Emiel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CC00"/>
                </a:solidFill>
                <a:prstDash val="sysDot"/>
              </a:ln>
            </c:spPr>
            <c:trendlineType val="movingAvg"/>
            <c:period val="3"/>
          </c:trendline>
          <c:val>
            <c:numRef>
              <c:f>Sheet1!$L$5:$L$16</c:f>
              <c:numCache/>
            </c:numRef>
          </c:val>
          <c:smooth val="0"/>
        </c:ser>
        <c:marker val="1"/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5035"/>
        <c:crosses val="autoZero"/>
        <c:auto val="1"/>
        <c:lblOffset val="100"/>
        <c:tickLblSkip val="1"/>
        <c:noMultiLvlLbl val="0"/>
      </c:catAx>
      <c:valAx>
        <c:axId val="46725035"/>
        <c:scaling>
          <c:orientation val="minMax"/>
          <c:max val="6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43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48475"/>
          <c:w val="0.29525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Recente trendontwikkeling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20575"/>
          <c:w val="0.68425"/>
          <c:h val="0.75825"/>
        </c:manualLayout>
      </c:layout>
      <c:lineChart>
        <c:grouping val="standard"/>
        <c:varyColors val="0"/>
        <c:ser>
          <c:idx val="0"/>
          <c:order val="0"/>
          <c:tx>
            <c:v>Emiel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66CC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Sheet1!$B$5:$B$16</c:f>
              <c:numCache/>
            </c:numRef>
          </c:val>
          <c:smooth val="0"/>
        </c:ser>
        <c:ser>
          <c:idx val="1"/>
          <c:order val="1"/>
          <c:tx>
            <c:v>Hans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Sheet1!$D$5:$D$16</c:f>
              <c:numCache/>
            </c:numRef>
          </c:val>
          <c:smooth val="0"/>
        </c:ser>
        <c:ser>
          <c:idx val="2"/>
          <c:order val="2"/>
          <c:tx>
            <c:v>Peter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Sheet1!$F$5:$F$16</c:f>
              <c:numCache/>
            </c:numRef>
          </c:val>
          <c:smooth val="0"/>
        </c:ser>
        <c:ser>
          <c:idx val="3"/>
          <c:order val="3"/>
          <c:tx>
            <c:v>Rik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Sheet1!$H$5:$H$16</c:f>
              <c:numCache/>
            </c:numRef>
          </c:val>
          <c:smooth val="0"/>
        </c:ser>
        <c:marker val="1"/>
        <c:axId val="66975444"/>
        <c:axId val="65908085"/>
      </c:line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8085"/>
        <c:crosses val="autoZero"/>
        <c:auto val="1"/>
        <c:lblOffset val="100"/>
        <c:tickLblSkip val="1"/>
        <c:noMultiLvlLbl val="0"/>
      </c:catAx>
      <c:valAx>
        <c:axId val="65908085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5444"/>
        <c:crossesAt val="1"/>
        <c:crossBetween val="between"/>
        <c:dispUnits/>
      </c:valAx>
      <c:spPr>
        <a:solidFill>
          <a:srgbClr val="C4BD97">
            <a:alpha val="51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25"/>
          <c:y val="0.22375"/>
          <c:w val="0.19625"/>
          <c:h val="0.6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gemiddelde Hans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3625"/>
          <c:w val="0.6725"/>
          <c:h val="0.86825"/>
        </c:manualLayout>
      </c:layout>
      <c:lineChart>
        <c:grouping val="standard"/>
        <c:varyColors val="0"/>
        <c:ser>
          <c:idx val="0"/>
          <c:order val="0"/>
          <c:tx>
            <c:v>Hans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movingAvg"/>
            <c:period val="3"/>
          </c:trendline>
          <c:val>
            <c:numRef>
              <c:f>Sheet1!$M$5:$M$16</c:f>
              <c:numCache/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461"/>
        <c:crosses val="autoZero"/>
        <c:auto val="1"/>
        <c:lblOffset val="100"/>
        <c:tickLblSkip val="1"/>
        <c:noMultiLvlLbl val="0"/>
      </c:catAx>
      <c:valAx>
        <c:axId val="26631461"/>
        <c:scaling>
          <c:orientation val="minMax"/>
          <c:max val="6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25"/>
          <c:y val="0.48475"/>
          <c:w val="0.29025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gemiddelde Peter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3625"/>
          <c:w val="0.66675"/>
          <c:h val="0.86825"/>
        </c:manualLayout>
      </c:layout>
      <c:lineChart>
        <c:grouping val="standard"/>
        <c:varyColors val="0"/>
        <c:ser>
          <c:idx val="0"/>
          <c:order val="0"/>
          <c:tx>
            <c:v>Peter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movingAvg"/>
            <c:period val="3"/>
          </c:trendline>
          <c:val>
            <c:numRef>
              <c:f>Sheet1!$N$5:$N$16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ax val="6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48475"/>
          <c:w val="0.29525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gemiddeldes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575"/>
          <c:w val="0.76825"/>
          <c:h val="0.78875"/>
        </c:manualLayout>
      </c:layout>
      <c:lineChart>
        <c:grouping val="standard"/>
        <c:varyColors val="0"/>
        <c:ser>
          <c:idx val="0"/>
          <c:order val="0"/>
          <c:tx>
            <c:v>Emiel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Sheet1!$L$5:$L$15</c:f>
              <c:numCache/>
            </c:numRef>
          </c:val>
          <c:smooth val="0"/>
        </c:ser>
        <c:ser>
          <c:idx val="1"/>
          <c:order val="1"/>
          <c:tx>
            <c:v>Hans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Sheet1!$M$5:$M$15</c:f>
              <c:numCache/>
            </c:numRef>
          </c:val>
          <c:smooth val="0"/>
        </c:ser>
        <c:ser>
          <c:idx val="2"/>
          <c:order val="2"/>
          <c:tx>
            <c:v>Peter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Sheet1!$N$5:$N$15</c:f>
              <c:numCache/>
            </c:numRef>
          </c:val>
          <c:smooth val="0"/>
        </c:ser>
        <c:ser>
          <c:idx val="3"/>
          <c:order val="3"/>
          <c:tx>
            <c:v>Rik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Sheet1!$O$5:$O$15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3449"/>
        <c:crosses val="autoZero"/>
        <c:auto val="1"/>
        <c:lblOffset val="100"/>
        <c:tickLblSkip val="1"/>
        <c:noMultiLvlLbl val="0"/>
      </c:catAx>
      <c:valAx>
        <c:axId val="44643449"/>
        <c:scaling>
          <c:orientation val="minMax"/>
          <c:max val="6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3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285"/>
          <c:w val="0.11575"/>
          <c:h val="0.2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gemiddelde Rik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3625"/>
          <c:w val="0.689"/>
          <c:h val="0.86825"/>
        </c:manualLayout>
      </c:layout>
      <c:lineChart>
        <c:grouping val="standard"/>
        <c:varyColors val="0"/>
        <c:ser>
          <c:idx val="0"/>
          <c:order val="0"/>
          <c:tx>
            <c:v>Rik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movingAvg"/>
            <c:period val="3"/>
          </c:trendline>
          <c:val>
            <c:numRef>
              <c:f>Sheet1!$O$5:$O$16</c:f>
              <c:numCache/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  <c:max val="6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6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"/>
          <c:y val="0.48475"/>
          <c:w val="0.2735"/>
          <c:h val="0.1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scoreverloop Emiel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875"/>
          <c:w val="0.61375"/>
          <c:h val="0.824"/>
        </c:manualLayout>
      </c:layout>
      <c:lineChart>
        <c:grouping val="standard"/>
        <c:varyColors val="0"/>
        <c:ser>
          <c:idx val="0"/>
          <c:order val="0"/>
          <c:tx>
            <c:v>Alle scores Emiel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Sheet1!$C$5:$C$16</c:f>
              <c:numCache/>
            </c:numRef>
          </c:val>
          <c:smooth val="0"/>
        </c:ser>
        <c:ser>
          <c:idx val="1"/>
          <c:order val="1"/>
          <c:tx>
            <c:v>recent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Sheet1!$B$5:$B$16</c:f>
              <c:numCache/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7213"/>
        <c:crosses val="autoZero"/>
        <c:auto val="1"/>
        <c:lblOffset val="100"/>
        <c:tickLblSkip val="1"/>
        <c:noMultiLvlLbl val="0"/>
      </c:catAx>
      <c:valAx>
        <c:axId val="42587213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4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25"/>
          <c:y val="0.40275"/>
          <c:w val="0.315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scoreverloop Hans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875"/>
          <c:w val="0.61375"/>
          <c:h val="0.824"/>
        </c:manualLayout>
      </c:layout>
      <c:lineChart>
        <c:grouping val="standard"/>
        <c:varyColors val="0"/>
        <c:ser>
          <c:idx val="0"/>
          <c:order val="0"/>
          <c:tx>
            <c:v>Alle scores Hans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Sheet1!$E$5:$E$16</c:f>
              <c:numCache/>
            </c:numRef>
          </c:val>
          <c:smooth val="0"/>
        </c:ser>
        <c:ser>
          <c:idx val="1"/>
          <c:order val="1"/>
          <c:tx>
            <c:v>Recent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Sheet1!$D$5:$D$16</c:f>
              <c:numCache/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2199"/>
        <c:crosses val="autoZero"/>
        <c:auto val="1"/>
        <c:lblOffset val="100"/>
        <c:tickLblSkip val="1"/>
        <c:noMultiLvlLbl val="0"/>
      </c:catAx>
      <c:valAx>
        <c:axId val="27012199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25"/>
          <c:y val="0.40275"/>
          <c:w val="0.310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scoreverloop Peter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875"/>
          <c:w val="0.61375"/>
          <c:h val="0.824"/>
        </c:manualLayout>
      </c:layout>
      <c:lineChart>
        <c:grouping val="standard"/>
        <c:varyColors val="0"/>
        <c:ser>
          <c:idx val="0"/>
          <c:order val="0"/>
          <c:tx>
            <c:v>Alle scores Peter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Sheet1!$G$5:$G$16</c:f>
              <c:numCache/>
            </c:numRef>
          </c:val>
          <c:smooth val="0"/>
        </c:ser>
        <c:ser>
          <c:idx val="1"/>
          <c:order val="1"/>
          <c:tx>
            <c:v>Recent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Sheet1!$F$5:$F$16</c:f>
              <c:numCache/>
            </c:numRef>
          </c:val>
          <c:smooth val="0"/>
        </c:ser>
        <c:marker val="1"/>
        <c:axId val="41783200"/>
        <c:axId val="40504481"/>
      </c:line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481"/>
        <c:crosses val="autoZero"/>
        <c:auto val="1"/>
        <c:lblOffset val="100"/>
        <c:tickLblSkip val="1"/>
        <c:noMultiLvlLbl val="0"/>
      </c:catAx>
      <c:valAx>
        <c:axId val="40504481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75"/>
          <c:y val="0.40275"/>
          <c:w val="0.3137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scoreverloop Rik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875"/>
          <c:w val="0.61375"/>
          <c:h val="0.824"/>
        </c:manualLayout>
      </c:layout>
      <c:lineChart>
        <c:grouping val="standard"/>
        <c:varyColors val="0"/>
        <c:ser>
          <c:idx val="0"/>
          <c:order val="0"/>
          <c:tx>
            <c:v>Alle scores Rik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Sheet1!$I$5:$I$16</c:f>
              <c:numCache/>
            </c:numRef>
          </c:val>
          <c:smooth val="0"/>
        </c:ser>
        <c:ser>
          <c:idx val="1"/>
          <c:order val="1"/>
          <c:tx>
            <c:v>Recent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Sheet1!$H$5:$H$16</c:f>
              <c:numCache/>
            </c:numRef>
          </c:val>
          <c:smooth val="0"/>
        </c:ser>
        <c:marker val="1"/>
        <c:axId val="28996010"/>
        <c:axId val="59637499"/>
      </c:line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7499"/>
        <c:crosses val="autoZero"/>
        <c:auto val="1"/>
        <c:lblOffset val="100"/>
        <c:tickLblSkip val="1"/>
        <c:noMultiLvlLbl val="0"/>
      </c:catAx>
      <c:valAx>
        <c:axId val="59637499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75"/>
          <c:y val="0.40275"/>
          <c:w val="0.293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23</xdr:row>
      <xdr:rowOff>85725</xdr:rowOff>
    </xdr:from>
    <xdr:to>
      <xdr:col>12</xdr:col>
      <xdr:colOff>9525</xdr:colOff>
      <xdr:row>38</xdr:row>
      <xdr:rowOff>104775</xdr:rowOff>
    </xdr:to>
    <xdr:graphicFrame>
      <xdr:nvGraphicFramePr>
        <xdr:cNvPr id="1" name="Chart 3"/>
        <xdr:cNvGraphicFramePr/>
      </xdr:nvGraphicFramePr>
      <xdr:xfrm>
        <a:off x="2133600" y="4572000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40</xdr:row>
      <xdr:rowOff>161925</xdr:rowOff>
    </xdr:from>
    <xdr:to>
      <xdr:col>12</xdr:col>
      <xdr:colOff>38100</xdr:colOff>
      <xdr:row>55</xdr:row>
      <xdr:rowOff>180975</xdr:rowOff>
    </xdr:to>
    <xdr:graphicFrame>
      <xdr:nvGraphicFramePr>
        <xdr:cNvPr id="2" name="Chart 4"/>
        <xdr:cNvGraphicFramePr/>
      </xdr:nvGraphicFramePr>
      <xdr:xfrm>
        <a:off x="2162175" y="7886700"/>
        <a:ext cx="57626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61</xdr:row>
      <xdr:rowOff>19050</xdr:rowOff>
    </xdr:from>
    <xdr:to>
      <xdr:col>12</xdr:col>
      <xdr:colOff>85725</xdr:colOff>
      <xdr:row>76</xdr:row>
      <xdr:rowOff>38100</xdr:rowOff>
    </xdr:to>
    <xdr:graphicFrame>
      <xdr:nvGraphicFramePr>
        <xdr:cNvPr id="3" name="Chart 5"/>
        <xdr:cNvGraphicFramePr/>
      </xdr:nvGraphicFramePr>
      <xdr:xfrm>
        <a:off x="2209800" y="11744325"/>
        <a:ext cx="5762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447675</xdr:colOff>
      <xdr:row>94</xdr:row>
      <xdr:rowOff>123825</xdr:rowOff>
    </xdr:from>
    <xdr:to>
      <xdr:col>12</xdr:col>
      <xdr:colOff>114300</xdr:colOff>
      <xdr:row>115</xdr:row>
      <xdr:rowOff>9525</xdr:rowOff>
    </xdr:to>
    <xdr:graphicFrame>
      <xdr:nvGraphicFramePr>
        <xdr:cNvPr id="4" name="Chart 7"/>
        <xdr:cNvGraphicFramePr/>
      </xdr:nvGraphicFramePr>
      <xdr:xfrm>
        <a:off x="2238375" y="18135600"/>
        <a:ext cx="57626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438150</xdr:colOff>
      <xdr:row>78</xdr:row>
      <xdr:rowOff>95250</xdr:rowOff>
    </xdr:from>
    <xdr:to>
      <xdr:col>12</xdr:col>
      <xdr:colOff>104775</xdr:colOff>
      <xdr:row>93</xdr:row>
      <xdr:rowOff>114300</xdr:rowOff>
    </xdr:to>
    <xdr:graphicFrame>
      <xdr:nvGraphicFramePr>
        <xdr:cNvPr id="5" name="Chart 6"/>
        <xdr:cNvGraphicFramePr/>
      </xdr:nvGraphicFramePr>
      <xdr:xfrm>
        <a:off x="2228850" y="15059025"/>
        <a:ext cx="576262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23</xdr:row>
      <xdr:rowOff>95250</xdr:rowOff>
    </xdr:from>
    <xdr:to>
      <xdr:col>21</xdr:col>
      <xdr:colOff>476250</xdr:colOff>
      <xdr:row>38</xdr:row>
      <xdr:rowOff>114300</xdr:rowOff>
    </xdr:to>
    <xdr:graphicFrame>
      <xdr:nvGraphicFramePr>
        <xdr:cNvPr id="6" name="Chart 3"/>
        <xdr:cNvGraphicFramePr/>
      </xdr:nvGraphicFramePr>
      <xdr:xfrm>
        <a:off x="8505825" y="4581525"/>
        <a:ext cx="5762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21</xdr:col>
      <xdr:colOff>466725</xdr:colOff>
      <xdr:row>56</xdr:row>
      <xdr:rowOff>19050</xdr:rowOff>
    </xdr:to>
    <xdr:graphicFrame>
      <xdr:nvGraphicFramePr>
        <xdr:cNvPr id="7" name="Chart 3"/>
        <xdr:cNvGraphicFramePr/>
      </xdr:nvGraphicFramePr>
      <xdr:xfrm>
        <a:off x="8496300" y="7915275"/>
        <a:ext cx="57626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21</xdr:col>
      <xdr:colOff>466725</xdr:colOff>
      <xdr:row>76</xdr:row>
      <xdr:rowOff>19050</xdr:rowOff>
    </xdr:to>
    <xdr:graphicFrame>
      <xdr:nvGraphicFramePr>
        <xdr:cNvPr id="8" name="Chart 3"/>
        <xdr:cNvGraphicFramePr/>
      </xdr:nvGraphicFramePr>
      <xdr:xfrm>
        <a:off x="8496300" y="11725275"/>
        <a:ext cx="5762625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78</xdr:row>
      <xdr:rowOff>85725</xdr:rowOff>
    </xdr:from>
    <xdr:to>
      <xdr:col>21</xdr:col>
      <xdr:colOff>466725</xdr:colOff>
      <xdr:row>93</xdr:row>
      <xdr:rowOff>104775</xdr:rowOff>
    </xdr:to>
    <xdr:graphicFrame>
      <xdr:nvGraphicFramePr>
        <xdr:cNvPr id="9" name="Chart 3"/>
        <xdr:cNvGraphicFramePr/>
      </xdr:nvGraphicFramePr>
      <xdr:xfrm>
        <a:off x="8496300" y="15049500"/>
        <a:ext cx="5762625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95</xdr:row>
      <xdr:rowOff>0</xdr:rowOff>
    </xdr:from>
    <xdr:to>
      <xdr:col>21</xdr:col>
      <xdr:colOff>466725</xdr:colOff>
      <xdr:row>109</xdr:row>
      <xdr:rowOff>57150</xdr:rowOff>
    </xdr:to>
    <xdr:graphicFrame>
      <xdr:nvGraphicFramePr>
        <xdr:cNvPr id="10" name="Chart 7"/>
        <xdr:cNvGraphicFramePr/>
      </xdr:nvGraphicFramePr>
      <xdr:xfrm>
        <a:off x="8496300" y="18202275"/>
        <a:ext cx="5762625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2" width="13.421875" style="0" customWidth="1"/>
    <col min="17" max="17" width="15.00390625" style="0" customWidth="1"/>
    <col min="18" max="18" width="9.57421875" style="0" customWidth="1"/>
  </cols>
  <sheetData>
    <row r="2" s="10" customFormat="1" ht="23.25">
      <c r="J2" s="10" t="s">
        <v>36</v>
      </c>
    </row>
    <row r="4" spans="1:15" ht="15">
      <c r="A4" t="s">
        <v>8</v>
      </c>
      <c r="C4" t="s">
        <v>0</v>
      </c>
      <c r="E4" t="s">
        <v>1</v>
      </c>
      <c r="G4" t="s">
        <v>2</v>
      </c>
      <c r="I4" t="s">
        <v>3</v>
      </c>
      <c r="L4" t="s">
        <v>4</v>
      </c>
      <c r="M4" t="s">
        <v>5</v>
      </c>
      <c r="N4" t="s">
        <v>6</v>
      </c>
      <c r="O4" t="s">
        <v>7</v>
      </c>
    </row>
    <row r="5" spans="1:17" ht="15">
      <c r="A5" s="5" t="s">
        <v>17</v>
      </c>
      <c r="B5" s="5"/>
      <c r="C5">
        <v>54.08</v>
      </c>
      <c r="E5">
        <v>45.92</v>
      </c>
      <c r="G5">
        <v>45.92</v>
      </c>
      <c r="I5">
        <v>54.08</v>
      </c>
      <c r="L5" s="11">
        <f>+C5</f>
        <v>54.08</v>
      </c>
      <c r="M5" s="1">
        <f>+E5</f>
        <v>45.92</v>
      </c>
      <c r="N5" s="1">
        <f>+G5</f>
        <v>45.92</v>
      </c>
      <c r="O5" s="11">
        <f>+I5</f>
        <v>54.08</v>
      </c>
      <c r="Q5" s="8" t="s">
        <v>34</v>
      </c>
    </row>
    <row r="6" spans="1:21" ht="15">
      <c r="A6" s="5" t="s">
        <v>18</v>
      </c>
      <c r="B6" s="5"/>
      <c r="C6" s="5">
        <v>45.58</v>
      </c>
      <c r="D6" s="5"/>
      <c r="E6" s="5">
        <v>45.58</v>
      </c>
      <c r="F6" s="5"/>
      <c r="G6" s="5">
        <v>54.42</v>
      </c>
      <c r="H6" s="5"/>
      <c r="I6" s="5">
        <v>54.42</v>
      </c>
      <c r="L6" s="12">
        <f>SUM(C5:C6)/2</f>
        <v>49.83</v>
      </c>
      <c r="M6" s="1">
        <f>SUM(E5:E6)/2</f>
        <v>45.75</v>
      </c>
      <c r="N6" s="1">
        <f>SUM(G5:G6)/2</f>
        <v>50.17</v>
      </c>
      <c r="O6" s="11">
        <f>SUM(I5:I6)/2</f>
        <v>54.25</v>
      </c>
      <c r="R6" s="2" t="s">
        <v>12</v>
      </c>
      <c r="S6" s="2" t="s">
        <v>9</v>
      </c>
      <c r="T6" s="2" t="s">
        <v>10</v>
      </c>
      <c r="U6" s="2" t="s">
        <v>11</v>
      </c>
    </row>
    <row r="7" spans="1:21" ht="15">
      <c r="A7" s="5" t="s">
        <v>19</v>
      </c>
      <c r="B7" s="5"/>
      <c r="C7">
        <v>63.42</v>
      </c>
      <c r="E7">
        <v>36.58</v>
      </c>
      <c r="G7">
        <v>63.42</v>
      </c>
      <c r="I7">
        <v>36.58</v>
      </c>
      <c r="L7" s="12">
        <f>SUM(C5:C7)/3</f>
        <v>54.35999999999999</v>
      </c>
      <c r="M7" s="1">
        <f>SUM(E5:E7)/3</f>
        <v>42.69333333333333</v>
      </c>
      <c r="N7" s="11">
        <f>SUM(G5:G7)/3</f>
        <v>54.586666666666666</v>
      </c>
      <c r="O7" s="12">
        <f>SUM(I5:I7)/3</f>
        <v>48.35999999999999</v>
      </c>
      <c r="Q7" s="2" t="s">
        <v>13</v>
      </c>
      <c r="R7" s="6">
        <f>SUM(C6,C9,C13)/3</f>
        <v>51.276666666666664</v>
      </c>
      <c r="S7" s="7">
        <f>SUM(C5,C8,C12,C16)/4</f>
        <v>50.1725</v>
      </c>
      <c r="T7" s="3">
        <f>SUM(C7,C11,C15)/3</f>
        <v>55.336666666666666</v>
      </c>
      <c r="U7" s="6">
        <f>SUM(C10,C14)/2</f>
        <v>51.75</v>
      </c>
    </row>
    <row r="8" spans="1:21" ht="15">
      <c r="A8" s="5" t="s">
        <v>20</v>
      </c>
      <c r="B8" s="5"/>
      <c r="C8">
        <v>58.42</v>
      </c>
      <c r="E8">
        <v>41.58</v>
      </c>
      <c r="G8">
        <v>58.42</v>
      </c>
      <c r="I8">
        <v>41.58</v>
      </c>
      <c r="L8" s="12">
        <f>SUM(C5:C8)/4</f>
        <v>55.375</v>
      </c>
      <c r="M8" s="1">
        <f>SUM(E5:E8)/4</f>
        <v>42.41499999999999</v>
      </c>
      <c r="N8" s="11">
        <f>SUM(G5:G8)/4</f>
        <v>55.545</v>
      </c>
      <c r="O8" s="1">
        <f>SUM(I5:I8)/4</f>
        <v>46.66499999999999</v>
      </c>
      <c r="Q8" s="2" t="s">
        <v>14</v>
      </c>
      <c r="R8" s="7">
        <f>SUM(E6,E9,E13)/3</f>
        <v>46.830000000000005</v>
      </c>
      <c r="S8" s="7">
        <f>SUM(E5,E8,E12,E16)/4</f>
        <v>43.9225</v>
      </c>
      <c r="T8" s="4">
        <f>SUM(E7,E11,E15)/3</f>
        <v>44.663333333333334</v>
      </c>
      <c r="U8" s="4">
        <f>SUM(E10,E14)/2</f>
        <v>48.25</v>
      </c>
    </row>
    <row r="9" spans="1:21" ht="15">
      <c r="A9" s="5" t="s">
        <v>21</v>
      </c>
      <c r="B9" s="5"/>
      <c r="C9">
        <v>51.58</v>
      </c>
      <c r="E9">
        <v>51.58</v>
      </c>
      <c r="G9">
        <v>48.42</v>
      </c>
      <c r="I9">
        <v>48.42</v>
      </c>
      <c r="L9" s="11">
        <f>SUM(C5:C9)/5</f>
        <v>54.616</v>
      </c>
      <c r="M9" s="1">
        <f>SUM(E5:E9)/5</f>
        <v>44.24799999999999</v>
      </c>
      <c r="N9" s="1">
        <f>SUM(G5:G9)/5</f>
        <v>54.120000000000005</v>
      </c>
      <c r="O9" s="1">
        <f>SUM(I5:I9)/5</f>
        <v>47.016</v>
      </c>
      <c r="Q9" s="2" t="s">
        <v>15</v>
      </c>
      <c r="R9" s="4">
        <f>SUM(G6,G9,G13)/3</f>
        <v>48.723333333333336</v>
      </c>
      <c r="S9" s="3">
        <f>SUM(G5,G8,G12,G16)/4</f>
        <v>54.03750000000001</v>
      </c>
      <c r="T9" s="6">
        <f>SUM(G7,G11,G15)/3</f>
        <v>51.39000000000001</v>
      </c>
      <c r="U9" s="7">
        <f>SUM(G10,G14)/2</f>
        <v>40.5</v>
      </c>
    </row>
    <row r="10" spans="1:21" ht="15">
      <c r="A10" s="5" t="s">
        <v>22</v>
      </c>
      <c r="B10" s="5"/>
      <c r="C10">
        <v>61.25</v>
      </c>
      <c r="E10">
        <v>38.75</v>
      </c>
      <c r="G10">
        <v>38.75</v>
      </c>
      <c r="I10">
        <v>61.25</v>
      </c>
      <c r="L10" s="11">
        <f>SUM(C5:C10)/6</f>
        <v>55.721666666666664</v>
      </c>
      <c r="M10" s="1">
        <f>SUM(E5:E10)/6</f>
        <v>43.331666666666656</v>
      </c>
      <c r="N10" s="1">
        <f>SUM(G5:G10)/6</f>
        <v>51.55833333333334</v>
      </c>
      <c r="O10" s="1">
        <f>SUM(I5:I10)/6</f>
        <v>49.38833333333333</v>
      </c>
      <c r="Q10" s="2" t="s">
        <v>16</v>
      </c>
      <c r="R10" s="6">
        <f>SUM(I6,I9,I13)/3</f>
        <v>53.169999999999995</v>
      </c>
      <c r="S10" s="6">
        <f>SUM(I5,I8,I12,I16)/4</f>
        <v>51.86750000000001</v>
      </c>
      <c r="T10" s="7">
        <f>SUM(I7,I11,I15)/3</f>
        <v>48.60999999999999</v>
      </c>
      <c r="U10" s="3">
        <f>SUM(I10,I14)/2</f>
        <v>59.5</v>
      </c>
    </row>
    <row r="11" spans="1:15" ht="15">
      <c r="A11" s="5" t="s">
        <v>23</v>
      </c>
      <c r="B11" s="5"/>
      <c r="C11" s="5">
        <v>46.67</v>
      </c>
      <c r="D11" s="5"/>
      <c r="E11" s="5">
        <v>53.33</v>
      </c>
      <c r="F11" s="5"/>
      <c r="G11" s="5">
        <v>46.67</v>
      </c>
      <c r="H11" s="5"/>
      <c r="I11" s="5">
        <v>53.33</v>
      </c>
      <c r="J11" s="5"/>
      <c r="K11" s="5"/>
      <c r="L11" s="11">
        <f>SUM(C5:C11)/7</f>
        <v>54.42857142857143</v>
      </c>
      <c r="M11" s="1">
        <f>SUM(E5:E11)/7</f>
        <v>44.75999999999999</v>
      </c>
      <c r="N11" s="1">
        <f>SUM(G5:G11)/7</f>
        <v>50.86000000000001</v>
      </c>
      <c r="O11" s="1">
        <f>SUM(I5:I11)/7</f>
        <v>49.951428571428565</v>
      </c>
    </row>
    <row r="12" spans="1:22" ht="15">
      <c r="A12" s="5" t="s">
        <v>24</v>
      </c>
      <c r="B12" s="5"/>
      <c r="C12" s="5">
        <v>34.86</v>
      </c>
      <c r="D12" s="5"/>
      <c r="E12" s="5">
        <v>34.86</v>
      </c>
      <c r="F12" s="5"/>
      <c r="G12" s="5">
        <v>65.14</v>
      </c>
      <c r="H12" s="5"/>
      <c r="I12" s="5">
        <v>65.14</v>
      </c>
      <c r="J12" s="5"/>
      <c r="K12" s="5"/>
      <c r="L12" s="12">
        <f>SUM(C5:C12)/8</f>
        <v>51.9825</v>
      </c>
      <c r="M12" s="1">
        <f>SUM(E5:E12)/8</f>
        <v>43.522499999999994</v>
      </c>
      <c r="N12" s="11">
        <f>SUM(G5:G12)/8</f>
        <v>52.645</v>
      </c>
      <c r="O12" s="1">
        <f>SUM(I5:I12)/8</f>
        <v>51.849999999999994</v>
      </c>
      <c r="Q12" s="9"/>
      <c r="R12" s="5"/>
      <c r="S12" s="5"/>
      <c r="T12" s="5"/>
      <c r="U12" s="5"/>
      <c r="V12" s="5"/>
    </row>
    <row r="13" spans="1:22" ht="15">
      <c r="A13" s="5" t="s">
        <v>25</v>
      </c>
      <c r="B13" s="5">
        <v>56.67</v>
      </c>
      <c r="C13" s="5">
        <v>56.67</v>
      </c>
      <c r="D13" s="5">
        <v>43.33</v>
      </c>
      <c r="E13" s="5">
        <v>43.33</v>
      </c>
      <c r="F13" s="5">
        <v>43.33</v>
      </c>
      <c r="G13" s="5">
        <v>43.33</v>
      </c>
      <c r="H13" s="5">
        <v>56.67</v>
      </c>
      <c r="I13" s="5">
        <v>56.67</v>
      </c>
      <c r="J13" s="5"/>
      <c r="K13" s="5"/>
      <c r="L13" s="11">
        <f>SUM(C5:C13)/9</f>
        <v>52.50333333333334</v>
      </c>
      <c r="M13" s="1">
        <f>SUM(E5:E13)/9</f>
        <v>43.5011111111111</v>
      </c>
      <c r="N13" s="12">
        <f>SUM(G5:G13)/9</f>
        <v>51.61</v>
      </c>
      <c r="O13" s="1">
        <f>SUM(I5:I13)/9</f>
        <v>52.385555555555555</v>
      </c>
      <c r="Q13" s="5"/>
      <c r="R13" s="13"/>
      <c r="S13" s="12"/>
      <c r="T13" s="12"/>
      <c r="U13" s="12"/>
      <c r="V13" s="5"/>
    </row>
    <row r="14" spans="1:22" ht="15">
      <c r="A14" s="5" t="s">
        <v>35</v>
      </c>
      <c r="B14" s="5">
        <v>42.25</v>
      </c>
      <c r="C14" s="5">
        <v>42.25</v>
      </c>
      <c r="D14" s="5">
        <v>57.75</v>
      </c>
      <c r="E14" s="5">
        <v>57.75</v>
      </c>
      <c r="F14" s="5">
        <v>42.25</v>
      </c>
      <c r="G14" s="5">
        <v>42.25</v>
      </c>
      <c r="H14" s="5">
        <v>57.75</v>
      </c>
      <c r="I14" s="5">
        <v>57.75</v>
      </c>
      <c r="J14" s="5"/>
      <c r="K14" s="5"/>
      <c r="L14" s="12">
        <f>SUM(C5:C14)/10</f>
        <v>51.477999999999994</v>
      </c>
      <c r="M14" s="1">
        <f>SUM(E5:E14)/10</f>
        <v>44.925999999999995</v>
      </c>
      <c r="N14" s="12">
        <f>SUM(G5:G14)/10</f>
        <v>50.674</v>
      </c>
      <c r="O14" s="11">
        <f>SUM(I5:I14)/10</f>
        <v>52.922000000000004</v>
      </c>
      <c r="Q14" s="5"/>
      <c r="R14" s="13"/>
      <c r="S14" s="5"/>
      <c r="T14" s="5"/>
      <c r="U14" s="5"/>
      <c r="V14" s="5"/>
    </row>
    <row r="15" spans="1:22" ht="15">
      <c r="A15" s="5" t="s">
        <v>33</v>
      </c>
      <c r="B15" s="5">
        <v>55.92</v>
      </c>
      <c r="C15" s="5">
        <v>55.92</v>
      </c>
      <c r="D15" s="5">
        <v>44.08</v>
      </c>
      <c r="E15" s="5">
        <v>44.08</v>
      </c>
      <c r="F15" s="5">
        <v>44.08</v>
      </c>
      <c r="G15" s="5">
        <v>44.08</v>
      </c>
      <c r="H15" s="5">
        <v>55.92</v>
      </c>
      <c r="I15" s="5">
        <v>55.92</v>
      </c>
      <c r="J15" s="5"/>
      <c r="K15" s="5"/>
      <c r="L15" s="12">
        <f>SUM(C5:C15)/11</f>
        <v>51.881818181818176</v>
      </c>
      <c r="M15" s="1">
        <f>SUM(E5:E15)/11</f>
        <v>44.849090909090904</v>
      </c>
      <c r="N15" s="12">
        <f>SUM(G5:G15)/11</f>
        <v>50.07454545454546</v>
      </c>
      <c r="O15" s="11">
        <f>SUM(I5:I15)/11</f>
        <v>53.194545454545455</v>
      </c>
      <c r="Q15" s="5"/>
      <c r="R15" s="13"/>
      <c r="S15" s="14"/>
      <c r="T15" s="5"/>
      <c r="U15" s="5"/>
      <c r="V15" s="5"/>
    </row>
    <row r="16" spans="1:22" ht="15">
      <c r="A16" s="5" t="s">
        <v>26</v>
      </c>
      <c r="B16" s="5">
        <v>53.33</v>
      </c>
      <c r="C16" s="5">
        <v>53.33</v>
      </c>
      <c r="D16" s="5">
        <v>53.33</v>
      </c>
      <c r="E16" s="5">
        <v>53.33</v>
      </c>
      <c r="F16" s="5">
        <v>46.67</v>
      </c>
      <c r="G16" s="5">
        <v>46.67</v>
      </c>
      <c r="H16" s="5">
        <v>46.67</v>
      </c>
      <c r="I16" s="5">
        <v>46.67</v>
      </c>
      <c r="J16" s="5"/>
      <c r="K16" s="5"/>
      <c r="L16" s="12">
        <f>SUM(C5:C16)/12</f>
        <v>52.0025</v>
      </c>
      <c r="M16" s="1">
        <f>SUM(E5:E16)/12</f>
        <v>45.55583333333333</v>
      </c>
      <c r="N16" s="12">
        <f>SUM(G5:G16)/12</f>
        <v>49.79083333333333</v>
      </c>
      <c r="O16" s="11">
        <f>SUM(I5:I16)/12</f>
        <v>52.65083333333333</v>
      </c>
      <c r="Q16" s="12"/>
      <c r="R16" s="13"/>
      <c r="S16" s="14"/>
      <c r="T16" s="5"/>
      <c r="U16" s="5"/>
      <c r="V16" s="5"/>
    </row>
    <row r="17" spans="1:22" ht="1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2"/>
      <c r="M17" s="12"/>
      <c r="N17" s="12"/>
      <c r="O17" s="12"/>
      <c r="Q17" s="5"/>
      <c r="R17" s="13"/>
      <c r="S17" s="5"/>
      <c r="T17" s="5"/>
      <c r="U17" s="5"/>
      <c r="V17" s="5"/>
    </row>
    <row r="18" spans="1:22" ht="15">
      <c r="A18" t="s">
        <v>27</v>
      </c>
      <c r="C18" s="5"/>
      <c r="D18" s="5"/>
      <c r="E18" s="5"/>
      <c r="F18" s="5"/>
      <c r="G18" s="5"/>
      <c r="H18" s="5"/>
      <c r="I18" s="5"/>
      <c r="J18" s="5"/>
      <c r="K18" s="5"/>
      <c r="L18" s="12"/>
      <c r="M18" s="12"/>
      <c r="N18" s="12"/>
      <c r="O18" s="12"/>
      <c r="Q18" s="5"/>
      <c r="R18" s="13"/>
      <c r="S18" s="5"/>
      <c r="T18" s="5"/>
      <c r="U18" s="5"/>
      <c r="V18" s="5"/>
    </row>
    <row r="19" spans="1:15" ht="15">
      <c r="A19" t="s">
        <v>28</v>
      </c>
      <c r="C19" s="5"/>
      <c r="D19" s="5"/>
      <c r="E19" s="5"/>
      <c r="F19" s="5"/>
      <c r="G19" s="5"/>
      <c r="H19" s="5"/>
      <c r="I19" s="5"/>
      <c r="J19" s="5"/>
      <c r="K19" s="5"/>
      <c r="L19" s="12"/>
      <c r="M19" s="12"/>
      <c r="N19" s="12"/>
      <c r="O19" s="12"/>
    </row>
    <row r="20" spans="1:15" ht="15">
      <c r="A20" t="s">
        <v>29</v>
      </c>
      <c r="C20" s="5"/>
      <c r="D20" s="5"/>
      <c r="E20" s="5"/>
      <c r="F20" s="5"/>
      <c r="G20" s="5"/>
      <c r="H20" s="5"/>
      <c r="I20" s="5"/>
      <c r="J20" s="5"/>
      <c r="K20" s="5"/>
      <c r="L20" s="12"/>
      <c r="M20" s="12"/>
      <c r="N20" s="12"/>
      <c r="O20" s="12"/>
    </row>
    <row r="21" spans="1:16" ht="15">
      <c r="A21" t="s">
        <v>30</v>
      </c>
      <c r="C21" s="5"/>
      <c r="D21" s="5"/>
      <c r="E21" s="5"/>
      <c r="F21" s="5"/>
      <c r="G21" s="5"/>
      <c r="H21" s="5"/>
      <c r="I21" s="5"/>
      <c r="J21" s="5"/>
      <c r="K21" s="5"/>
      <c r="L21" s="12"/>
      <c r="M21" s="12"/>
      <c r="N21" s="12"/>
      <c r="O21" s="12"/>
      <c r="P21" s="1"/>
    </row>
    <row r="22" spans="1:15" ht="15">
      <c r="A22" t="s">
        <v>31</v>
      </c>
      <c r="C22" s="5"/>
      <c r="D22" s="5"/>
      <c r="E22" s="5"/>
      <c r="F22" s="5"/>
      <c r="G22" s="5"/>
      <c r="H22" s="5"/>
      <c r="I22" s="5"/>
      <c r="J22" s="5"/>
      <c r="K22" s="5"/>
      <c r="L22" s="12"/>
      <c r="M22" s="12"/>
      <c r="N22" s="12"/>
      <c r="O22" s="1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2010-03-20T13:52:48Z</dcterms:created>
  <dcterms:modified xsi:type="dcterms:W3CDTF">2011-03-28T18:32:08Z</dcterms:modified>
  <cp:category/>
  <cp:version/>
  <cp:contentType/>
  <cp:contentStatus/>
</cp:coreProperties>
</file>